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 activeTab="1"/>
  </bookViews>
  <sheets>
    <sheet name="Sheet1" sheetId="1" r:id="rId1"/>
    <sheet name="Sheet2" sheetId="2" r:id="rId2"/>
    <sheet name="Sheet3" sheetId="3" r:id="rId3"/>
  </sheets>
  <definedNames>
    <definedName name="curs">Sheet1!$B$1</definedName>
    <definedName name="cursdolar">Sheet1!$G$2</definedName>
    <definedName name="curseuro">Sheet1!$G$1</definedName>
    <definedName name="curslira">Sheet1!$G$3</definedName>
    <definedName name="date_de_mise_à_disposition">Sheet2!$C$5</definedName>
    <definedName name="montant_de_l_achat">Sheet2!$C$1</definedName>
    <definedName name="montant_du_crédit">Sheet2!$C$2</definedName>
    <definedName name="nombre_de_mensualités">Sheet2!$C$3</definedName>
    <definedName name="taux_annuel">Sheet2!$C$4</definedName>
  </definedNames>
  <calcPr calcId="145621"/>
</workbook>
</file>

<file path=xl/calcChain.xml><?xml version="1.0" encoding="utf-8"?>
<calcChain xmlns="http://schemas.openxmlformats.org/spreadsheetml/2006/main">
  <c r="C2" i="2" l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5" i="1"/>
  <c r="C5" i="1"/>
  <c r="B6" i="1"/>
  <c r="B7" i="1"/>
  <c r="B8" i="1"/>
  <c r="B9" i="1"/>
  <c r="B10" i="1"/>
  <c r="B11" i="1"/>
  <c r="B12" i="1"/>
  <c r="B5" i="1"/>
  <c r="A8" i="2" l="1"/>
  <c r="D8" i="2" s="1"/>
  <c r="E8" i="2" s="1"/>
  <c r="C8" i="2" l="1"/>
  <c r="F8" i="2" s="1"/>
  <c r="G8" i="2" s="1"/>
  <c r="B8" i="2"/>
  <c r="A9" i="2"/>
  <c r="C9" i="2" s="1"/>
  <c r="F9" i="2" s="1"/>
  <c r="D9" i="2" l="1"/>
  <c r="E9" i="2" s="1"/>
  <c r="B9" i="2"/>
  <c r="A10" i="2"/>
  <c r="G9" i="2" l="1"/>
  <c r="D10" i="2"/>
  <c r="E10" i="2" s="1"/>
  <c r="A11" i="2"/>
  <c r="B10" i="2"/>
  <c r="C10" i="2"/>
  <c r="F10" i="2" s="1"/>
  <c r="C11" i="2" l="1"/>
  <c r="F11" i="2" s="1"/>
  <c r="G10" i="2"/>
  <c r="A12" i="2"/>
  <c r="B11" i="2"/>
  <c r="D11" i="2"/>
  <c r="E11" i="2" s="1"/>
  <c r="G11" i="2" l="1"/>
  <c r="A13" i="2"/>
  <c r="B12" i="2"/>
  <c r="D12" i="2"/>
  <c r="E12" i="2" s="1"/>
  <c r="C12" i="2"/>
  <c r="F12" i="2" s="1"/>
  <c r="G12" i="2" s="1"/>
  <c r="C13" i="2" l="1"/>
  <c r="F13" i="2" s="1"/>
  <c r="G13" i="2" s="1"/>
  <c r="A14" i="2"/>
  <c r="B13" i="2"/>
  <c r="D13" i="2"/>
  <c r="E13" i="2" s="1"/>
  <c r="A15" i="2" l="1"/>
  <c r="B14" i="2"/>
  <c r="D14" i="2"/>
  <c r="E14" i="2" s="1"/>
  <c r="C14" i="2"/>
  <c r="F14" i="2" s="1"/>
  <c r="G14" i="2" l="1"/>
  <c r="A16" i="2"/>
  <c r="D15" i="2"/>
  <c r="B15" i="2"/>
  <c r="C15" i="2"/>
  <c r="F15" i="2" s="1"/>
  <c r="E15" i="2" l="1"/>
  <c r="G15" i="2"/>
  <c r="A17" i="2"/>
  <c r="D16" i="2"/>
  <c r="C16" i="2"/>
  <c r="F16" i="2" s="1"/>
  <c r="B16" i="2"/>
  <c r="E16" i="2" l="1"/>
  <c r="G16" i="2"/>
  <c r="B17" i="2"/>
  <c r="C17" i="2"/>
  <c r="F17" i="2" s="1"/>
  <c r="A18" i="2"/>
  <c r="D17" i="2"/>
  <c r="E17" i="2" l="1"/>
  <c r="G17" i="2"/>
  <c r="A19" i="2"/>
  <c r="D18" i="2"/>
  <c r="C18" i="2"/>
  <c r="F18" i="2" s="1"/>
  <c r="G18" i="2" s="1"/>
  <c r="B18" i="2"/>
  <c r="E18" i="2" l="1"/>
  <c r="C19" i="2"/>
  <c r="F19" i="2" s="1"/>
  <c r="G2" i="2" s="1"/>
  <c r="B19" i="2"/>
  <c r="D19" i="2"/>
  <c r="E19" i="2" l="1"/>
  <c r="G19" i="2"/>
  <c r="G1" i="2" s="1"/>
</calcChain>
</file>

<file path=xl/sharedStrings.xml><?xml version="1.0" encoding="utf-8"?>
<sst xmlns="http://schemas.openxmlformats.org/spreadsheetml/2006/main" count="22" uniqueCount="22">
  <si>
    <t>Curs euro/lei</t>
  </si>
  <si>
    <t>Valoare euro</t>
  </si>
  <si>
    <t>Valoare lei</t>
  </si>
  <si>
    <t>curseuro</t>
  </si>
  <si>
    <t>cursdolar</t>
  </si>
  <si>
    <t>curslira</t>
  </si>
  <si>
    <t>valoare dolar</t>
  </si>
  <si>
    <t>valoare lire</t>
  </si>
  <si>
    <t>montant de l'achat</t>
  </si>
  <si>
    <t>montant du crédit</t>
  </si>
  <si>
    <t>nombre de mensualités</t>
  </si>
  <si>
    <t>taux annuel</t>
  </si>
  <si>
    <t>date de mise à disposition</t>
  </si>
  <si>
    <t>total remboursé</t>
  </si>
  <si>
    <t>total des intérêts</t>
  </si>
  <si>
    <t>mensualité</t>
  </si>
  <si>
    <t>date</t>
  </si>
  <si>
    <t>capital
restant dû</t>
  </si>
  <si>
    <t>capital
remboursé</t>
  </si>
  <si>
    <t>cumul du
capital
remboursé</t>
  </si>
  <si>
    <t>intérêts</t>
  </si>
  <si>
    <t>annuité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</si>
</sst>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dd\/mm\/yyyy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D1D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right"/>
    </xf>
    <xf numFmtId="14" fontId="0" fillId="0" borderId="0" xfId="0" applyNumberFormat="1"/>
    <xf numFmtId="164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FFD1D2"/>
      <color rgb="FFFFA7A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8" sqref="C8"/>
    </sheetView>
  </sheetViews>
  <sheetFormatPr defaultRowHeight="15" x14ac:dyDescent="0.25"/>
  <cols>
    <col min="1" max="1" width="12.5703125" bestFit="1" customWidth="1"/>
    <col min="2" max="2" width="10.5703125" bestFit="1" customWidth="1"/>
    <col min="3" max="3" width="12.5703125" bestFit="1" customWidth="1"/>
    <col min="4" max="4" width="11" bestFit="1" customWidth="1"/>
  </cols>
  <sheetData>
    <row r="1" spans="1:7" x14ac:dyDescent="0.25">
      <c r="A1" t="s">
        <v>0</v>
      </c>
      <c r="B1">
        <v>4.55</v>
      </c>
      <c r="F1" t="s">
        <v>3</v>
      </c>
      <c r="G1">
        <v>4.55</v>
      </c>
    </row>
    <row r="2" spans="1:7" x14ac:dyDescent="0.25">
      <c r="F2" t="s">
        <v>4</v>
      </c>
      <c r="G2">
        <v>4.1500000000000004</v>
      </c>
    </row>
    <row r="3" spans="1:7" x14ac:dyDescent="0.25">
      <c r="F3" t="s">
        <v>5</v>
      </c>
      <c r="G3">
        <v>4.75</v>
      </c>
    </row>
    <row r="4" spans="1:7" x14ac:dyDescent="0.25">
      <c r="A4" t="s">
        <v>1</v>
      </c>
      <c r="B4" t="s">
        <v>2</v>
      </c>
      <c r="C4" t="s">
        <v>6</v>
      </c>
      <c r="D4" t="s">
        <v>7</v>
      </c>
    </row>
    <row r="5" spans="1:7" x14ac:dyDescent="0.25">
      <c r="A5">
        <v>20</v>
      </c>
      <c r="B5">
        <f t="shared" ref="B5:B12" si="0">A5*curs</f>
        <v>91</v>
      </c>
      <c r="C5">
        <f t="shared" ref="C5:C12" si="1">A5*curseuro/cursdolar</f>
        <v>21.927710843373493</v>
      </c>
      <c r="D5">
        <f t="shared" ref="D5:D12" si="2">A5*curseuro/curslira</f>
        <v>19.157894736842106</v>
      </c>
    </row>
    <row r="6" spans="1:7" x14ac:dyDescent="0.25">
      <c r="A6">
        <v>50</v>
      </c>
      <c r="B6">
        <f t="shared" si="0"/>
        <v>227.5</v>
      </c>
      <c r="C6">
        <f t="shared" si="1"/>
        <v>54.819277108433731</v>
      </c>
      <c r="D6">
        <f t="shared" si="2"/>
        <v>47.89473684210526</v>
      </c>
    </row>
    <row r="7" spans="1:7" x14ac:dyDescent="0.25">
      <c r="A7">
        <v>100</v>
      </c>
      <c r="B7">
        <f t="shared" si="0"/>
        <v>455</v>
      </c>
      <c r="C7">
        <f t="shared" si="1"/>
        <v>109.63855421686746</v>
      </c>
      <c r="D7">
        <f t="shared" si="2"/>
        <v>95.78947368421052</v>
      </c>
    </row>
    <row r="8" spans="1:7" x14ac:dyDescent="0.25">
      <c r="A8">
        <v>75</v>
      </c>
      <c r="B8">
        <f t="shared" si="0"/>
        <v>341.25</v>
      </c>
      <c r="C8">
        <f t="shared" si="1"/>
        <v>82.228915662650593</v>
      </c>
      <c r="D8">
        <f t="shared" si="2"/>
        <v>71.84210526315789</v>
      </c>
    </row>
    <row r="9" spans="1:7" x14ac:dyDescent="0.25">
      <c r="A9">
        <v>25</v>
      </c>
      <c r="B9">
        <f t="shared" si="0"/>
        <v>113.75</v>
      </c>
      <c r="C9">
        <f t="shared" si="1"/>
        <v>27.409638554216865</v>
      </c>
      <c r="D9">
        <f t="shared" si="2"/>
        <v>23.94736842105263</v>
      </c>
    </row>
    <row r="10" spans="1:7" x14ac:dyDescent="0.25">
      <c r="A10">
        <v>5</v>
      </c>
      <c r="B10">
        <f t="shared" si="0"/>
        <v>22.75</v>
      </c>
      <c r="C10">
        <f t="shared" si="1"/>
        <v>5.4819277108433733</v>
      </c>
      <c r="D10">
        <f t="shared" si="2"/>
        <v>4.7894736842105265</v>
      </c>
    </row>
    <row r="11" spans="1:7" x14ac:dyDescent="0.25">
      <c r="A11">
        <v>3</v>
      </c>
      <c r="B11">
        <f t="shared" si="0"/>
        <v>13.649999999999999</v>
      </c>
      <c r="C11">
        <f t="shared" si="1"/>
        <v>3.2891566265060233</v>
      </c>
      <c r="D11">
        <f t="shared" si="2"/>
        <v>2.8736842105263154</v>
      </c>
    </row>
    <row r="12" spans="1:7" x14ac:dyDescent="0.25">
      <c r="A12">
        <v>8</v>
      </c>
      <c r="B12">
        <f t="shared" si="0"/>
        <v>36.4</v>
      </c>
      <c r="C12">
        <f t="shared" si="1"/>
        <v>8.7710843373493965</v>
      </c>
      <c r="D12">
        <f t="shared" si="2"/>
        <v>7.6631578947368419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Zeros="0" tabSelected="1" workbookViewId="0"/>
  </sheetViews>
  <sheetFormatPr defaultRowHeight="15" x14ac:dyDescent="0.25"/>
  <cols>
    <col min="1" max="7" width="12.7109375" customWidth="1"/>
  </cols>
  <sheetData>
    <row r="1" spans="1:7" x14ac:dyDescent="0.25">
      <c r="A1" s="1"/>
      <c r="B1" s="2" t="s">
        <v>8</v>
      </c>
      <c r="C1" s="4">
        <v>1100</v>
      </c>
      <c r="E1" s="1"/>
      <c r="F1" s="2" t="s">
        <v>13</v>
      </c>
      <c r="G1" s="4">
        <f>SUM(G8:G19)</f>
        <v>1136.6666666666667</v>
      </c>
    </row>
    <row r="2" spans="1:7" x14ac:dyDescent="0.25">
      <c r="A2" s="1"/>
      <c r="B2" s="2" t="s">
        <v>9</v>
      </c>
      <c r="C2" s="4">
        <f>IF(C1&gt;=1000,C1,0)</f>
        <v>1100</v>
      </c>
      <c r="E2" s="1"/>
      <c r="F2" s="2" t="s">
        <v>14</v>
      </c>
      <c r="G2" s="4">
        <f>SUM(F8:F19)</f>
        <v>36.666666666666679</v>
      </c>
    </row>
    <row r="3" spans="1:7" x14ac:dyDescent="0.25">
      <c r="A3" s="1"/>
      <c r="B3" s="2" t="s">
        <v>10</v>
      </c>
      <c r="C3" s="5">
        <v>9</v>
      </c>
    </row>
    <row r="4" spans="1:7" x14ac:dyDescent="0.25">
      <c r="A4" s="1"/>
      <c r="B4" s="2" t="s">
        <v>11</v>
      </c>
      <c r="C4" s="6">
        <v>0.08</v>
      </c>
    </row>
    <row r="5" spans="1:7" x14ac:dyDescent="0.25">
      <c r="A5" s="1"/>
      <c r="B5" s="2" t="s">
        <v>12</v>
      </c>
      <c r="C5" s="7">
        <v>42814</v>
      </c>
      <c r="D5" s="3"/>
    </row>
    <row r="7" spans="1:7" ht="45" x14ac:dyDescent="0.25">
      <c r="A7" s="8" t="s">
        <v>15</v>
      </c>
      <c r="B7" s="9" t="s">
        <v>16</v>
      </c>
      <c r="C7" s="10" t="s">
        <v>17</v>
      </c>
      <c r="D7" s="10" t="s">
        <v>18</v>
      </c>
      <c r="E7" s="10" t="s">
        <v>19</v>
      </c>
      <c r="F7" s="8" t="s">
        <v>20</v>
      </c>
      <c r="G7" s="10" t="s">
        <v>21</v>
      </c>
    </row>
    <row r="8" spans="1:7" x14ac:dyDescent="0.25">
      <c r="A8" s="11">
        <f>IF(montant_du_crédit=0,0,IF(nombre_de_mensualités&gt;0,1,0))</f>
        <v>1</v>
      </c>
      <c r="B8" s="12">
        <f>IF(A8=0,0,DATE(YEAR(date_de_mise_à_disposition),MONTH(date_de_mise_à_disposition)+1,16))</f>
        <v>42841</v>
      </c>
      <c r="C8" s="13">
        <f>IF(A8=0,0,montant_du_crédit)</f>
        <v>1100</v>
      </c>
      <c r="D8" s="13">
        <f t="shared" ref="D8:D19" si="0">IF(A8=0,0,montant_du_crédit/nombre_de_mensualités)</f>
        <v>122.22222222222223</v>
      </c>
      <c r="E8" s="13">
        <f>IF(A8=0,0,D8)</f>
        <v>122.22222222222223</v>
      </c>
      <c r="F8" s="13">
        <f t="shared" ref="F8:F19" si="1">IF(A8=0,0,taux_annuel/12*C8)</f>
        <v>7.3333333333333339</v>
      </c>
      <c r="G8" s="13">
        <f>IF(A8=0,0,D8+F8)</f>
        <v>129.55555555555557</v>
      </c>
    </row>
    <row r="9" spans="1:7" x14ac:dyDescent="0.25">
      <c r="A9" s="11">
        <f t="shared" ref="A9:A19" si="2">IF(A8=nombre_de_mensualités,0,IF(A8=0,0,A8+1))</f>
        <v>2</v>
      </c>
      <c r="B9" s="12">
        <f>IF(A9=0,0,DATE(YEAR(B8),MONTH(B8)+1,16))</f>
        <v>42871</v>
      </c>
      <c r="C9" s="13">
        <f>IF(A9=0,0,C8-D8)</f>
        <v>977.77777777777783</v>
      </c>
      <c r="D9" s="13">
        <f t="shared" si="0"/>
        <v>122.22222222222223</v>
      </c>
      <c r="E9" s="13">
        <f>IF(A9=0,0,E8+D9)</f>
        <v>244.44444444444446</v>
      </c>
      <c r="F9" s="13">
        <f t="shared" si="1"/>
        <v>6.518518518518519</v>
      </c>
      <c r="G9" s="13">
        <f t="shared" ref="G9:G19" si="3">IF(A9=0,0,D9+F9)</f>
        <v>128.74074074074076</v>
      </c>
    </row>
    <row r="10" spans="1:7" x14ac:dyDescent="0.25">
      <c r="A10" s="11">
        <f t="shared" si="2"/>
        <v>3</v>
      </c>
      <c r="B10" s="12">
        <f t="shared" ref="B10:B19" si="4">IF(A10=0,0,DATE(YEAR(B9),MONTH(B9)+1,16))</f>
        <v>42902</v>
      </c>
      <c r="C10" s="13">
        <f t="shared" ref="C10:C19" si="5">IF(A10=0,0,C9-D9)</f>
        <v>855.55555555555566</v>
      </c>
      <c r="D10" s="13">
        <f t="shared" si="0"/>
        <v>122.22222222222223</v>
      </c>
      <c r="E10" s="13">
        <f t="shared" ref="E10:E19" si="6">IF(A10=0,0,E9+D10)</f>
        <v>366.66666666666669</v>
      </c>
      <c r="F10" s="13">
        <f t="shared" si="1"/>
        <v>5.7037037037037051</v>
      </c>
      <c r="G10" s="13">
        <f t="shared" si="3"/>
        <v>127.92592592592594</v>
      </c>
    </row>
    <row r="11" spans="1:7" x14ac:dyDescent="0.25">
      <c r="A11" s="11">
        <f t="shared" si="2"/>
        <v>4</v>
      </c>
      <c r="B11" s="12">
        <f t="shared" si="4"/>
        <v>42932</v>
      </c>
      <c r="C11" s="13">
        <f t="shared" si="5"/>
        <v>733.33333333333348</v>
      </c>
      <c r="D11" s="13">
        <f t="shared" si="0"/>
        <v>122.22222222222223</v>
      </c>
      <c r="E11" s="13">
        <f t="shared" si="6"/>
        <v>488.88888888888891</v>
      </c>
      <c r="F11" s="13">
        <f t="shared" si="1"/>
        <v>4.8888888888888902</v>
      </c>
      <c r="G11" s="13">
        <f t="shared" si="3"/>
        <v>127.11111111111111</v>
      </c>
    </row>
    <row r="12" spans="1:7" x14ac:dyDescent="0.25">
      <c r="A12" s="11">
        <f t="shared" si="2"/>
        <v>5</v>
      </c>
      <c r="B12" s="12">
        <f t="shared" si="4"/>
        <v>42963</v>
      </c>
      <c r="C12" s="13">
        <f t="shared" si="5"/>
        <v>611.11111111111131</v>
      </c>
      <c r="D12" s="13">
        <f t="shared" si="0"/>
        <v>122.22222222222223</v>
      </c>
      <c r="E12" s="13">
        <f t="shared" si="6"/>
        <v>611.11111111111109</v>
      </c>
      <c r="F12" s="13">
        <f t="shared" si="1"/>
        <v>4.0740740740740753</v>
      </c>
      <c r="G12" s="13">
        <f t="shared" si="3"/>
        <v>126.2962962962963</v>
      </c>
    </row>
    <row r="13" spans="1:7" x14ac:dyDescent="0.25">
      <c r="A13" s="11">
        <f t="shared" si="2"/>
        <v>6</v>
      </c>
      <c r="B13" s="12">
        <f t="shared" si="4"/>
        <v>42994</v>
      </c>
      <c r="C13" s="13">
        <f t="shared" si="5"/>
        <v>488.88888888888908</v>
      </c>
      <c r="D13" s="13">
        <f t="shared" si="0"/>
        <v>122.22222222222223</v>
      </c>
      <c r="E13" s="13">
        <f t="shared" si="6"/>
        <v>733.33333333333326</v>
      </c>
      <c r="F13" s="13">
        <f t="shared" si="1"/>
        <v>3.2592592592592609</v>
      </c>
      <c r="G13" s="13">
        <f t="shared" si="3"/>
        <v>125.4814814814815</v>
      </c>
    </row>
    <row r="14" spans="1:7" x14ac:dyDescent="0.25">
      <c r="A14" s="11">
        <f t="shared" si="2"/>
        <v>7</v>
      </c>
      <c r="B14" s="12">
        <f t="shared" si="4"/>
        <v>43024</v>
      </c>
      <c r="C14" s="13">
        <f t="shared" si="5"/>
        <v>366.66666666666686</v>
      </c>
      <c r="D14" s="13">
        <f t="shared" si="0"/>
        <v>122.22222222222223</v>
      </c>
      <c r="E14" s="13">
        <f t="shared" si="6"/>
        <v>855.55555555555543</v>
      </c>
      <c r="F14" s="13">
        <f t="shared" si="1"/>
        <v>2.444444444444446</v>
      </c>
      <c r="G14" s="13">
        <f t="shared" si="3"/>
        <v>124.66666666666667</v>
      </c>
    </row>
    <row r="15" spans="1:7" x14ac:dyDescent="0.25">
      <c r="A15" s="11">
        <f t="shared" si="2"/>
        <v>8</v>
      </c>
      <c r="B15" s="12">
        <f t="shared" si="4"/>
        <v>43055</v>
      </c>
      <c r="C15" s="13">
        <f t="shared" si="5"/>
        <v>244.44444444444463</v>
      </c>
      <c r="D15" s="13">
        <f t="shared" si="0"/>
        <v>122.22222222222223</v>
      </c>
      <c r="E15" s="13">
        <f t="shared" si="6"/>
        <v>977.7777777777776</v>
      </c>
      <c r="F15" s="13">
        <f t="shared" si="1"/>
        <v>1.6296296296296309</v>
      </c>
      <c r="G15" s="13">
        <f t="shared" si="3"/>
        <v>123.85185185185186</v>
      </c>
    </row>
    <row r="16" spans="1:7" x14ac:dyDescent="0.25">
      <c r="A16" s="11">
        <f t="shared" si="2"/>
        <v>9</v>
      </c>
      <c r="B16" s="12">
        <f t="shared" si="4"/>
        <v>43085</v>
      </c>
      <c r="C16" s="13">
        <f t="shared" si="5"/>
        <v>122.2222222222224</v>
      </c>
      <c r="D16" s="13">
        <f t="shared" si="0"/>
        <v>122.22222222222223</v>
      </c>
      <c r="E16" s="13">
        <f t="shared" si="6"/>
        <v>1099.9999999999998</v>
      </c>
      <c r="F16" s="13">
        <f t="shared" si="1"/>
        <v>0.81481481481481599</v>
      </c>
      <c r="G16" s="13">
        <f t="shared" si="3"/>
        <v>123.03703703703704</v>
      </c>
    </row>
    <row r="17" spans="1:7" x14ac:dyDescent="0.25">
      <c r="A17" s="11">
        <f t="shared" si="2"/>
        <v>0</v>
      </c>
      <c r="B17" s="12">
        <f t="shared" si="4"/>
        <v>0</v>
      </c>
      <c r="C17" s="13">
        <f t="shared" si="5"/>
        <v>0</v>
      </c>
      <c r="D17" s="13">
        <f t="shared" si="0"/>
        <v>0</v>
      </c>
      <c r="E17" s="13">
        <f t="shared" si="6"/>
        <v>0</v>
      </c>
      <c r="F17" s="13">
        <f t="shared" si="1"/>
        <v>0</v>
      </c>
      <c r="G17" s="13">
        <f t="shared" si="3"/>
        <v>0</v>
      </c>
    </row>
    <row r="18" spans="1:7" x14ac:dyDescent="0.25">
      <c r="A18" s="11">
        <f t="shared" si="2"/>
        <v>0</v>
      </c>
      <c r="B18" s="12">
        <f t="shared" si="4"/>
        <v>0</v>
      </c>
      <c r="C18" s="13">
        <f t="shared" si="5"/>
        <v>0</v>
      </c>
      <c r="D18" s="13">
        <f t="shared" si="0"/>
        <v>0</v>
      </c>
      <c r="E18" s="13">
        <f t="shared" si="6"/>
        <v>0</v>
      </c>
      <c r="F18" s="13">
        <f t="shared" si="1"/>
        <v>0</v>
      </c>
      <c r="G18" s="13">
        <f t="shared" si="3"/>
        <v>0</v>
      </c>
    </row>
    <row r="19" spans="1:7" x14ac:dyDescent="0.25">
      <c r="A19" s="11">
        <f t="shared" si="2"/>
        <v>0</v>
      </c>
      <c r="B19" s="12">
        <f t="shared" si="4"/>
        <v>0</v>
      </c>
      <c r="C19" s="13">
        <f t="shared" si="5"/>
        <v>0</v>
      </c>
      <c r="D19" s="13">
        <f t="shared" si="0"/>
        <v>0</v>
      </c>
      <c r="E19" s="13">
        <f t="shared" si="6"/>
        <v>0</v>
      </c>
      <c r="F19" s="13">
        <f t="shared" si="1"/>
        <v>0</v>
      </c>
      <c r="G19" s="13">
        <f t="shared" si="3"/>
        <v>0</v>
      </c>
    </row>
  </sheetData>
  <sheetProtection sheet="1" objects="1" scenarios="1"/>
  <protectedRanges>
    <protectedRange sqref="C1 C3 C4 C5" name="Range1"/>
  </protectedRanges>
  <conditionalFormatting sqref="A8:G19">
    <cfRule type="cellIs" dxfId="0" priority="1" operator="greaterThan">
      <formula>0</formula>
    </cfRule>
  </conditionalFormatting>
  <dataValidations count="3">
    <dataValidation type="whole" allowBlank="1" showInputMessage="1" showErrorMessage="1" error="taux compris entre 2 et 12" sqref="C3">
      <formula1>2</formula1>
      <formula2>12</formula2>
    </dataValidation>
    <dataValidation type="decimal" allowBlank="1" showInputMessage="1" showErrorMessage="1" promptTitle="Taux" prompt="Il faut saisir une valeur comprise entre 4% et 10%" sqref="C4">
      <formula1>0.04</formula1>
      <formula2>0.1</formula2>
    </dataValidation>
    <dataValidation type="date" operator="greaterThanOrEqual" allowBlank="1" showInputMessage="1" showErrorMessage="1" errorTitle="Erreur" error="La date saisie doit être supérieure à la date d'aujourd'hui" sqref="C5">
      <formula1>TODAY()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curs</vt:lpstr>
      <vt:lpstr>cursdolar</vt:lpstr>
      <vt:lpstr>curseuro</vt:lpstr>
      <vt:lpstr>curslira</vt:lpstr>
      <vt:lpstr>date_de_mise_à_disposition</vt:lpstr>
      <vt:lpstr>montant_de_l_achat</vt:lpstr>
      <vt:lpstr>montant_du_crédit</vt:lpstr>
      <vt:lpstr>nombre_de_mensualités</vt:lpstr>
      <vt:lpstr>taux_annuel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2017-02-13T06:50:16Z</dcterms:created>
  <dcterms:modified xsi:type="dcterms:W3CDTF">2017-03-03T09:20:39Z</dcterms:modified>
</cp:coreProperties>
</file>