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 activeTab="1"/>
  </bookViews>
  <sheets>
    <sheet name="Sheet1" sheetId="1" r:id="rId1"/>
    <sheet name="Sheet2" sheetId="2" r:id="rId2"/>
    <sheet name="Sheet3" sheetId="3" r:id="rId3"/>
  </sheets>
  <definedNames>
    <definedName name="curs">Sheet1!$B$1</definedName>
    <definedName name="cursdolar">Sheet1!$G$2</definedName>
    <definedName name="curseuro">Sheet1!$G$1</definedName>
    <definedName name="curslira">Sheet1!$G$3</definedName>
    <definedName name="date_de_mise_à_disposition">Sheet2!$C$5</definedName>
    <definedName name="montant_de_l_achat">Sheet2!$C$1</definedName>
    <definedName name="montant_du_crédit">Sheet2!$C$2</definedName>
    <definedName name="nombre_de_mensualités">Sheet2!$C$3</definedName>
    <definedName name="taux_annuel">Sheet2!$C$4</definedName>
  </definedNames>
  <calcPr calcId="145621"/>
</workbook>
</file>

<file path=xl/calcChain.xml><?xml version="1.0" encoding="utf-8"?>
<calcChain xmlns="http://schemas.openxmlformats.org/spreadsheetml/2006/main">
  <c r="B8" i="2" l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B9" i="2" l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C2" i="2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5" i="1"/>
  <c r="C5" i="1"/>
  <c r="B6" i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<sst xmlns="http://schemas.openxmlformats.org/spreadsheetml/2006/main" count="22" uniqueCount="22">
  <si>
    <t>Curs euro/lei</t>
  </si>
  <si>
    <t>Valoare euro</t>
  </si>
  <si>
    <t>Valoare lei</t>
  </si>
  <si>
    <t>curseuro</t>
  </si>
  <si>
    <t>cursdolar</t>
  </si>
  <si>
    <t>curslira</t>
  </si>
  <si>
    <t>valoare dolar</t>
  </si>
  <si>
    <t>valoare lire</t>
  </si>
  <si>
    <t>montant de l'achat</t>
  </si>
  <si>
    <t>montant du crédit</t>
  </si>
  <si>
    <t>nombre de mensualités</t>
  </si>
  <si>
    <t>taux annuel</t>
  </si>
  <si>
    <t>date de mise à disposition</t>
  </si>
  <si>
    <t>total remboursé</t>
  </si>
  <si>
    <t>total des intérêts</t>
  </si>
  <si>
    <t>mensualité</t>
  </si>
  <si>
    <t>date</t>
  </si>
  <si>
    <t>capital
restant dû</t>
  </si>
  <si>
    <t>capital
remboursé</t>
  </si>
  <si>
    <t>cumul du
capital
remboursé</t>
  </si>
  <si>
    <t>intérêts</t>
  </si>
  <si>
    <t>annuité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</si>
</sst>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6" formatCode="dd\/mm\/yyyy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0" borderId="1" xfId="0" applyNumberFormat="1" applyBorder="1"/>
    <xf numFmtId="9" fontId="0" fillId="0" borderId="1" xfId="0" applyNumberFormat="1" applyBorder="1"/>
    <xf numFmtId="14" fontId="0" fillId="0" borderId="0" xfId="0" applyNumberFormat="1"/>
    <xf numFmtId="166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8" sqref="C8"/>
    </sheetView>
  </sheetViews>
  <sheetFormatPr defaultRowHeight="15" x14ac:dyDescent="0.25"/>
  <cols>
    <col min="1" max="1" width="12.5703125" bestFit="1" customWidth="1"/>
    <col min="2" max="2" width="10.5703125" bestFit="1" customWidth="1"/>
    <col min="3" max="3" width="12.5703125" bestFit="1" customWidth="1"/>
    <col min="4" max="4" width="11" bestFit="1" customWidth="1"/>
  </cols>
  <sheetData>
    <row r="1" spans="1:7" x14ac:dyDescent="0.25">
      <c r="A1" t="s">
        <v>0</v>
      </c>
      <c r="B1">
        <v>4.55</v>
      </c>
      <c r="F1" t="s">
        <v>3</v>
      </c>
      <c r="G1">
        <v>4.55</v>
      </c>
    </row>
    <row r="2" spans="1:7" x14ac:dyDescent="0.25">
      <c r="F2" t="s">
        <v>4</v>
      </c>
      <c r="G2">
        <v>4.1500000000000004</v>
      </c>
    </row>
    <row r="3" spans="1:7" x14ac:dyDescent="0.25">
      <c r="F3" t="s">
        <v>5</v>
      </c>
      <c r="G3">
        <v>4.75</v>
      </c>
    </row>
    <row r="4" spans="1:7" x14ac:dyDescent="0.25">
      <c r="A4" t="s">
        <v>1</v>
      </c>
      <c r="B4" t="s">
        <v>2</v>
      </c>
      <c r="C4" t="s">
        <v>6</v>
      </c>
      <c r="D4" t="s">
        <v>7</v>
      </c>
    </row>
    <row r="5" spans="1:7" x14ac:dyDescent="0.25">
      <c r="A5">
        <v>20</v>
      </c>
      <c r="B5">
        <f t="shared" ref="B5:B12" si="0">A5*curs</f>
        <v>91</v>
      </c>
      <c r="C5">
        <f t="shared" ref="C5:C12" si="1">A5*curseuro/cursdolar</f>
        <v>21.927710843373493</v>
      </c>
      <c r="D5">
        <f t="shared" ref="D5:D12" si="2">A5*curseuro/curslira</f>
        <v>19.157894736842106</v>
      </c>
    </row>
    <row r="6" spans="1:7" x14ac:dyDescent="0.25">
      <c r="A6">
        <v>50</v>
      </c>
      <c r="B6">
        <f t="shared" si="0"/>
        <v>227.5</v>
      </c>
      <c r="C6">
        <f t="shared" si="1"/>
        <v>54.819277108433731</v>
      </c>
      <c r="D6">
        <f t="shared" si="2"/>
        <v>47.89473684210526</v>
      </c>
    </row>
    <row r="7" spans="1:7" x14ac:dyDescent="0.25">
      <c r="A7">
        <v>100</v>
      </c>
      <c r="B7">
        <f t="shared" si="0"/>
        <v>455</v>
      </c>
      <c r="C7">
        <f t="shared" si="1"/>
        <v>109.63855421686746</v>
      </c>
      <c r="D7">
        <f t="shared" si="2"/>
        <v>95.78947368421052</v>
      </c>
    </row>
    <row r="8" spans="1:7" x14ac:dyDescent="0.25">
      <c r="A8">
        <v>75</v>
      </c>
      <c r="B8">
        <f t="shared" si="0"/>
        <v>341.25</v>
      </c>
      <c r="C8">
        <f t="shared" si="1"/>
        <v>82.228915662650593</v>
      </c>
      <c r="D8">
        <f t="shared" si="2"/>
        <v>71.84210526315789</v>
      </c>
    </row>
    <row r="9" spans="1:7" x14ac:dyDescent="0.25">
      <c r="A9">
        <v>25</v>
      </c>
      <c r="B9">
        <f t="shared" si="0"/>
        <v>113.75</v>
      </c>
      <c r="C9">
        <f t="shared" si="1"/>
        <v>27.409638554216865</v>
      </c>
      <c r="D9">
        <f t="shared" si="2"/>
        <v>23.94736842105263</v>
      </c>
    </row>
    <row r="10" spans="1:7" x14ac:dyDescent="0.25">
      <c r="A10">
        <v>5</v>
      </c>
      <c r="B10">
        <f t="shared" si="0"/>
        <v>22.75</v>
      </c>
      <c r="C10">
        <f t="shared" si="1"/>
        <v>5.4819277108433733</v>
      </c>
      <c r="D10">
        <f t="shared" si="2"/>
        <v>4.7894736842105265</v>
      </c>
    </row>
    <row r="11" spans="1:7" x14ac:dyDescent="0.25">
      <c r="A11">
        <v>3</v>
      </c>
      <c r="B11">
        <f t="shared" si="0"/>
        <v>13.649999999999999</v>
      </c>
      <c r="C11">
        <f t="shared" si="1"/>
        <v>3.2891566265060233</v>
      </c>
      <c r="D11">
        <f t="shared" si="2"/>
        <v>2.8736842105263154</v>
      </c>
    </row>
    <row r="12" spans="1:7" x14ac:dyDescent="0.25">
      <c r="A12">
        <v>8</v>
      </c>
      <c r="B12">
        <f t="shared" si="0"/>
        <v>36.4</v>
      </c>
      <c r="C12">
        <f t="shared" si="1"/>
        <v>8.7710843373493965</v>
      </c>
      <c r="D12">
        <f t="shared" si="2"/>
        <v>7.6631578947368419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B8" sqref="B8"/>
    </sheetView>
  </sheetViews>
  <sheetFormatPr defaultRowHeight="15" x14ac:dyDescent="0.25"/>
  <cols>
    <col min="1" max="7" width="12.7109375" customWidth="1"/>
  </cols>
  <sheetData>
    <row r="1" spans="1:7" x14ac:dyDescent="0.25">
      <c r="A1" s="2"/>
      <c r="B1" s="3" t="s">
        <v>8</v>
      </c>
      <c r="C1" s="7">
        <v>1200</v>
      </c>
      <c r="E1" s="2"/>
      <c r="F1" s="3" t="s">
        <v>13</v>
      </c>
      <c r="G1" s="1"/>
    </row>
    <row r="2" spans="1:7" x14ac:dyDescent="0.25">
      <c r="A2" s="2"/>
      <c r="B2" s="3" t="s">
        <v>9</v>
      </c>
      <c r="C2" s="1">
        <f>IF(C1&gt;=1000,C1,0)</f>
        <v>1200</v>
      </c>
      <c r="E2" s="2"/>
      <c r="F2" s="3" t="s">
        <v>14</v>
      </c>
      <c r="G2" s="1"/>
    </row>
    <row r="3" spans="1:7" x14ac:dyDescent="0.25">
      <c r="A3" s="2"/>
      <c r="B3" s="3" t="s">
        <v>10</v>
      </c>
      <c r="C3" s="1">
        <v>12</v>
      </c>
    </row>
    <row r="4" spans="1:7" x14ac:dyDescent="0.25">
      <c r="A4" s="2"/>
      <c r="B4" s="3" t="s">
        <v>11</v>
      </c>
      <c r="C4" s="8">
        <v>0.08</v>
      </c>
    </row>
    <row r="5" spans="1:7" x14ac:dyDescent="0.25">
      <c r="A5" s="2"/>
      <c r="B5" s="3" t="s">
        <v>12</v>
      </c>
      <c r="C5" s="10">
        <v>42786</v>
      </c>
      <c r="D5" s="9"/>
    </row>
    <row r="7" spans="1:7" ht="45" x14ac:dyDescent="0.25">
      <c r="A7" s="4" t="s">
        <v>15</v>
      </c>
      <c r="B7" s="5" t="s">
        <v>16</v>
      </c>
      <c r="C7" s="6" t="s">
        <v>17</v>
      </c>
      <c r="D7" s="6" t="s">
        <v>18</v>
      </c>
      <c r="E7" s="6" t="s">
        <v>19</v>
      </c>
      <c r="F7" s="4" t="s">
        <v>20</v>
      </c>
      <c r="G7" s="6" t="s">
        <v>21</v>
      </c>
    </row>
    <row r="8" spans="1:7" x14ac:dyDescent="0.25">
      <c r="A8" s="1">
        <f>IF(nombre_de_mensualités&gt;0,1,0)</f>
        <v>1</v>
      </c>
      <c r="B8" s="10">
        <f>IF(A8=0,0,DATE(YEAR(date_de_mise_à_disposition),MONTH(date_de_mise_à_disposition)+1,16))</f>
        <v>42810</v>
      </c>
      <c r="C8" s="1"/>
      <c r="D8" s="1"/>
      <c r="E8" s="1"/>
      <c r="F8" s="1"/>
      <c r="G8" s="1"/>
    </row>
    <row r="9" spans="1:7" x14ac:dyDescent="0.25">
      <c r="A9" s="1">
        <f>IF(A8=nombre_de_mensualités,0,IF(A8=0,0,A8+1))</f>
        <v>2</v>
      </c>
      <c r="B9" s="10">
        <f>IF(A9=0,0,DATE(YEAR(B8),MONTH(B8)+1,16))</f>
        <v>42841</v>
      </c>
      <c r="C9" s="1"/>
      <c r="D9" s="1"/>
      <c r="E9" s="1"/>
      <c r="F9" s="1"/>
      <c r="G9" s="1"/>
    </row>
    <row r="10" spans="1:7" x14ac:dyDescent="0.25">
      <c r="A10" s="1">
        <f>IF(A9=nombre_de_mensualités,0,IF(A9=0,0,A9+1))</f>
        <v>3</v>
      </c>
      <c r="B10" s="10">
        <f t="shared" ref="B10:B19" si="0">IF(A10=0,0,DATE(YEAR(B9),MONTH(B9)+1,16))</f>
        <v>42871</v>
      </c>
      <c r="C10" s="1"/>
      <c r="D10" s="1"/>
      <c r="E10" s="1"/>
      <c r="F10" s="1"/>
      <c r="G10" s="1"/>
    </row>
    <row r="11" spans="1:7" x14ac:dyDescent="0.25">
      <c r="A11" s="1">
        <f>IF(A10=nombre_de_mensualités,0,IF(A10=0,0,A10+1))</f>
        <v>4</v>
      </c>
      <c r="B11" s="10">
        <f t="shared" si="0"/>
        <v>42902</v>
      </c>
      <c r="C11" s="1"/>
      <c r="D11" s="1"/>
      <c r="E11" s="1"/>
      <c r="F11" s="1"/>
      <c r="G11" s="1"/>
    </row>
    <row r="12" spans="1:7" x14ac:dyDescent="0.25">
      <c r="A12" s="1">
        <f>IF(A11=nombre_de_mensualités,0,IF(A11=0,0,A11+1))</f>
        <v>5</v>
      </c>
      <c r="B12" s="10">
        <f t="shared" si="0"/>
        <v>42932</v>
      </c>
      <c r="C12" s="1"/>
      <c r="D12" s="1"/>
      <c r="E12" s="1"/>
      <c r="F12" s="1"/>
      <c r="G12" s="1"/>
    </row>
    <row r="13" spans="1:7" x14ac:dyDescent="0.25">
      <c r="A13" s="1">
        <f>IF(A12=nombre_de_mensualités,0,IF(A12=0,0,A12+1))</f>
        <v>6</v>
      </c>
      <c r="B13" s="10">
        <f t="shared" si="0"/>
        <v>42963</v>
      </c>
      <c r="C13" s="1"/>
      <c r="D13" s="1"/>
      <c r="E13" s="1"/>
      <c r="F13" s="1"/>
      <c r="G13" s="1"/>
    </row>
    <row r="14" spans="1:7" x14ac:dyDescent="0.25">
      <c r="A14" s="1">
        <f>IF(A13=nombre_de_mensualités,0,IF(A13=0,0,A13+1))</f>
        <v>7</v>
      </c>
      <c r="B14" s="10">
        <f t="shared" si="0"/>
        <v>42994</v>
      </c>
      <c r="C14" s="1"/>
      <c r="D14" s="1"/>
      <c r="E14" s="1"/>
      <c r="F14" s="1"/>
      <c r="G14" s="1"/>
    </row>
    <row r="15" spans="1:7" x14ac:dyDescent="0.25">
      <c r="A15" s="1">
        <f>IF(A14=nombre_de_mensualités,0,IF(A14=0,0,A14+1))</f>
        <v>8</v>
      </c>
      <c r="B15" s="10">
        <f t="shared" si="0"/>
        <v>43024</v>
      </c>
      <c r="C15" s="1"/>
      <c r="D15" s="1"/>
      <c r="E15" s="1"/>
      <c r="F15" s="1"/>
      <c r="G15" s="1"/>
    </row>
    <row r="16" spans="1:7" x14ac:dyDescent="0.25">
      <c r="A16" s="1">
        <f>IF(A15=nombre_de_mensualités,0,IF(A15=0,0,A15+1))</f>
        <v>9</v>
      </c>
      <c r="B16" s="10">
        <f t="shared" si="0"/>
        <v>43055</v>
      </c>
      <c r="C16" s="1"/>
      <c r="D16" s="1"/>
      <c r="E16" s="1"/>
      <c r="F16" s="1"/>
      <c r="G16" s="1"/>
    </row>
    <row r="17" spans="1:7" x14ac:dyDescent="0.25">
      <c r="A17" s="1">
        <f>IF(A16=nombre_de_mensualités,0,IF(A16=0,0,A16+1))</f>
        <v>10</v>
      </c>
      <c r="B17" s="10">
        <f t="shared" si="0"/>
        <v>43085</v>
      </c>
      <c r="C17" s="1"/>
      <c r="D17" s="1"/>
      <c r="E17" s="1"/>
      <c r="F17" s="1"/>
      <c r="G17" s="1"/>
    </row>
    <row r="18" spans="1:7" x14ac:dyDescent="0.25">
      <c r="A18" s="1">
        <f>IF(A17=nombre_de_mensualités,0,IF(A17=0,0,A17+1))</f>
        <v>11</v>
      </c>
      <c r="B18" s="10">
        <f t="shared" si="0"/>
        <v>43116</v>
      </c>
      <c r="C18" s="1"/>
      <c r="D18" s="1"/>
      <c r="E18" s="1"/>
      <c r="F18" s="1"/>
      <c r="G18" s="1"/>
    </row>
    <row r="19" spans="1:7" x14ac:dyDescent="0.25">
      <c r="A19" s="1">
        <f>IF(A18=nombre_de_mensualités,0,IF(A18=0,0,A18+1))</f>
        <v>12</v>
      </c>
      <c r="B19" s="10">
        <f t="shared" si="0"/>
        <v>43147</v>
      </c>
      <c r="C19" s="1"/>
      <c r="D19" s="1"/>
      <c r="E19" s="1"/>
      <c r="F19" s="1"/>
      <c r="G19" s="1"/>
    </row>
  </sheetData>
  <dataValidations count="3">
    <dataValidation type="whole" allowBlank="1" showInputMessage="1" showErrorMessage="1" error="taux compris entre 2 et 12" sqref="C3">
      <formula1>2</formula1>
      <formula2>12</formula2>
    </dataValidation>
    <dataValidation type="decimal" allowBlank="1" showInputMessage="1" showErrorMessage="1" promptTitle="Taux" prompt="Il faut saisir une valeur comprise entre 4% et 10%" sqref="C4">
      <formula1>0.04</formula1>
      <formula2>0.1</formula2>
    </dataValidation>
    <dataValidation type="date" operator="greaterThanOrEqual" allowBlank="1" showInputMessage="1" showErrorMessage="1" errorTitle="Erreur" error="La date saisie doit être supérieure à la date d'aujourd'hui" sqref="C5">
      <formula1>TODAY()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Sheet1</vt:lpstr>
      <vt:lpstr>Sheet2</vt:lpstr>
      <vt:lpstr>Sheet3</vt:lpstr>
      <vt:lpstr>curs</vt:lpstr>
      <vt:lpstr>cursdolar</vt:lpstr>
      <vt:lpstr>curseuro</vt:lpstr>
      <vt:lpstr>curslira</vt:lpstr>
      <vt:lpstr>date_de_mise_à_disposition</vt:lpstr>
      <vt:lpstr>montant_de_l_achat</vt:lpstr>
      <vt:lpstr>montant_du_crédit</vt:lpstr>
      <vt:lpstr>nombre_de_mensualités</vt:lpstr>
      <vt:lpstr>taux_annuel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2017-02-13T06:50:16Z</dcterms:created>
  <dcterms:modified xsi:type="dcterms:W3CDTF">2017-02-20T07:04:33Z</dcterms:modified>
</cp:coreProperties>
</file>