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entar 2020\Desktop\"/>
    </mc:Choice>
  </mc:AlternateContent>
  <xr:revisionPtr revIDLastSave="0" documentId="13_ncr:1_{F20EBCE6-2E37-429C-B260-E354DD5EAF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27.12.2023">Sheet1!$C$1:$C$4</definedName>
    <definedName name="date_de_mise_à_disposition">Sheet1!$B$5:$C$5</definedName>
    <definedName name="montant_de_l_achat">Sheet1!$B$1:$C$1</definedName>
    <definedName name="montant_du_crédit">Sheet1!$B$2:$C$2</definedName>
    <definedName name="nombre_de_mensualités">Sheet1!$B$3:$C$3</definedName>
    <definedName name="taux_annuel">Sheet1!$B$4:$C$4</definedName>
  </definedNames>
  <calcPr calcId="191029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B19" i="1" s="1"/>
  <c r="C2" i="1"/>
  <c r="D19" i="1" l="1"/>
  <c r="B16" i="1"/>
  <c r="B12" i="1"/>
  <c r="D12" i="1" s="1"/>
  <c r="B8" i="1"/>
  <c r="D8" i="1" s="1"/>
  <c r="E8" i="1" s="1"/>
  <c r="B15" i="1"/>
  <c r="B11" i="1"/>
  <c r="D11" i="1" s="1"/>
  <c r="B18" i="1"/>
  <c r="B14" i="1"/>
  <c r="D14" i="1" s="1"/>
  <c r="B10" i="1"/>
  <c r="B17" i="1"/>
  <c r="B13" i="1"/>
  <c r="D13" i="1" s="1"/>
  <c r="B9" i="1"/>
  <c r="C8" i="1"/>
  <c r="F8" i="1" s="1"/>
  <c r="G8" i="1" l="1"/>
  <c r="D16" i="1"/>
  <c r="D10" i="1"/>
  <c r="D15" i="1"/>
  <c r="C9" i="1"/>
  <c r="F9" i="1" s="1"/>
  <c r="D9" i="1"/>
  <c r="D18" i="1"/>
  <c r="D17" i="1"/>
  <c r="C10" i="1" l="1"/>
  <c r="F10" i="1" s="1"/>
  <c r="C11" i="1"/>
  <c r="C12" i="1" s="1"/>
  <c r="C13" i="1" s="1"/>
  <c r="C14" i="1" s="1"/>
  <c r="C15" i="1" s="1"/>
  <c r="C16" i="1" s="1"/>
  <c r="C17" i="1" s="1"/>
  <c r="C18" i="1" s="1"/>
  <c r="C19" i="1" s="1"/>
  <c r="E9" i="1"/>
  <c r="G9" i="1"/>
  <c r="G10" i="1" l="1"/>
  <c r="F11" i="1" l="1"/>
  <c r="E10" i="1"/>
  <c r="G11" i="1" l="1"/>
  <c r="F12" i="1" l="1"/>
  <c r="E11" i="1"/>
  <c r="E12" i="1" l="1"/>
  <c r="F13" i="1" l="1"/>
  <c r="G12" i="1"/>
  <c r="G13" i="1" l="1"/>
  <c r="E13" i="1"/>
  <c r="F14" i="1" l="1"/>
  <c r="G14" i="1" l="1"/>
  <c r="E14" i="1"/>
  <c r="F15" i="1" l="1"/>
  <c r="F16" i="1"/>
  <c r="E15" i="1" l="1"/>
  <c r="E16" i="1" s="1"/>
  <c r="G15" i="1"/>
  <c r="G16" i="1"/>
  <c r="F17" i="1" l="1"/>
  <c r="F18" i="1" l="1"/>
  <c r="G17" i="1"/>
  <c r="E17" i="1"/>
  <c r="G18" i="1" l="1"/>
  <c r="E18" i="1"/>
  <c r="F19" i="1" l="1"/>
  <c r="G2" i="1" s="1"/>
  <c r="E19" i="1" l="1"/>
  <c r="G19" i="1"/>
  <c r="G1" i="1" s="1"/>
</calcChain>
</file>

<file path=xl/sharedStrings.xml><?xml version="1.0" encoding="utf-8"?>
<sst xmlns="http://schemas.openxmlformats.org/spreadsheetml/2006/main" count="14" uniqueCount="14">
  <si>
    <t>montant de l'achat</t>
  </si>
  <si>
    <t>montant du crédit</t>
  </si>
  <si>
    <t>nombre de mensualités</t>
  </si>
  <si>
    <t>taux annuel</t>
  </si>
  <si>
    <t xml:space="preserve">date de mise à disposition </t>
  </si>
  <si>
    <t>total remboursé</t>
  </si>
  <si>
    <t>total des intérêts</t>
  </si>
  <si>
    <t>mensualité</t>
  </si>
  <si>
    <t>date</t>
  </si>
  <si>
    <t>capital
restant dû</t>
  </si>
  <si>
    <t>cumul du
capital
remboursé</t>
  </si>
  <si>
    <t>intérêts</t>
  </si>
  <si>
    <t>annuité</t>
  </si>
  <si>
    <t xml:space="preserve">capital
remboursé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</si>
</sst>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d/mm/yyyy;@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omic Sans MS"/>
      <family val="4"/>
    </font>
    <font>
      <sz val="11"/>
      <color theme="1"/>
      <name val="Curlz MT"/>
      <family val="5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slantDashDot">
        <color indexed="64"/>
      </right>
      <top style="thick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ck">
        <color indexed="64"/>
      </top>
      <bottom style="thin">
        <color indexed="64"/>
      </bottom>
      <diagonal/>
    </border>
    <border>
      <left style="slantDashDot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slantDashDot">
        <color indexed="64"/>
      </right>
      <top style="thin">
        <color indexed="64"/>
      </top>
      <bottom style="thick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 style="thick">
        <color indexed="64"/>
      </bottom>
      <diagonal/>
    </border>
    <border>
      <left style="slantDashDot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slantDashDot">
        <color indexed="64"/>
      </left>
      <right style="slantDashDot">
        <color indexed="64"/>
      </right>
      <top style="mediumDashDot">
        <color indexed="64"/>
      </top>
      <bottom style="medium">
        <color indexed="64"/>
      </bottom>
      <diagonal/>
    </border>
    <border>
      <left style="slantDashDot">
        <color indexed="64"/>
      </left>
      <right style="slantDashDot">
        <color indexed="64"/>
      </right>
      <top style="medium">
        <color indexed="64"/>
      </top>
      <bottom style="slantDashDot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5" fontId="0" fillId="0" borderId="1" xfId="0" applyNumberFormat="1" applyBorder="1" applyAlignment="1">
      <alignment horizontal="left" indent="1"/>
    </xf>
    <xf numFmtId="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164" fontId="0" fillId="2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164" fontId="0" fillId="2" borderId="7" xfId="0" applyNumberForma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9" fontId="0" fillId="2" borderId="7" xfId="0" applyNumberFormat="1" applyFill="1" applyBorder="1" applyAlignment="1" applyProtection="1">
      <alignment horizontal="center"/>
      <protection locked="0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165" fontId="0" fillId="2" borderId="10" xfId="0" applyNumberFormat="1" applyFill="1" applyBorder="1" applyAlignment="1" applyProtection="1">
      <alignment horizontal="center"/>
      <protection locked="0"/>
    </xf>
    <xf numFmtId="0" fontId="0" fillId="0" borderId="11" xfId="0" applyBorder="1" applyAlignment="1">
      <alignment horizontal="center"/>
    </xf>
    <xf numFmtId="164" fontId="0" fillId="0" borderId="11" xfId="0" applyNumberFormat="1" applyBorder="1"/>
    <xf numFmtId="0" fontId="0" fillId="0" borderId="12" xfId="0" applyBorder="1" applyAlignment="1">
      <alignment horizontal="center"/>
    </xf>
    <xf numFmtId="164" fontId="0" fillId="0" borderId="1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showZeros="0" tabSelected="1" workbookViewId="0">
      <selection activeCell="G1" sqref="G1"/>
    </sheetView>
  </sheetViews>
  <sheetFormatPr defaultRowHeight="14.4" x14ac:dyDescent="0.3"/>
  <cols>
    <col min="1" max="1" width="11" bestFit="1" customWidth="1"/>
    <col min="2" max="2" width="13.44140625" customWidth="1"/>
    <col min="3" max="3" width="13.33203125" customWidth="1"/>
    <col min="4" max="4" width="11.5546875" customWidth="1"/>
    <col min="5" max="5" width="11.44140625" customWidth="1"/>
    <col min="7" max="7" width="9.44140625" customWidth="1"/>
  </cols>
  <sheetData>
    <row r="1" spans="1:7" ht="15.6" thickTop="1" thickBot="1" x14ac:dyDescent="0.35">
      <c r="A1" s="7" t="s">
        <v>0</v>
      </c>
      <c r="B1" s="8"/>
      <c r="C1" s="9">
        <v>1200</v>
      </c>
      <c r="E1" s="18" t="s">
        <v>5</v>
      </c>
      <c r="F1" s="18"/>
      <c r="G1" s="19">
        <f>SUM(G8:G19)</f>
        <v>1245.5</v>
      </c>
    </row>
    <row r="2" spans="1:7" ht="15" thickBot="1" x14ac:dyDescent="0.35">
      <c r="A2" s="10" t="s">
        <v>1</v>
      </c>
      <c r="B2" s="11"/>
      <c r="C2" s="12">
        <f>IF(C1&gt;=1000,C1,0)</f>
        <v>1200</v>
      </c>
      <c r="E2" s="20" t="s">
        <v>6</v>
      </c>
      <c r="F2" s="20"/>
      <c r="G2" s="21">
        <f>SUM(F8:F19)</f>
        <v>45.5</v>
      </c>
    </row>
    <row r="3" spans="1:7" x14ac:dyDescent="0.3">
      <c r="A3" s="10" t="s">
        <v>2</v>
      </c>
      <c r="B3" s="11"/>
      <c r="C3" s="13">
        <v>12</v>
      </c>
    </row>
    <row r="4" spans="1:7" x14ac:dyDescent="0.3">
      <c r="A4" s="10" t="s">
        <v>3</v>
      </c>
      <c r="B4" s="11"/>
      <c r="C4" s="14">
        <v>7.0000000000000007E-2</v>
      </c>
    </row>
    <row r="5" spans="1:7" ht="15" thickBot="1" x14ac:dyDescent="0.35">
      <c r="A5" s="15" t="s">
        <v>4</v>
      </c>
      <c r="B5" s="16"/>
      <c r="C5" s="17">
        <v>45287</v>
      </c>
    </row>
    <row r="6" spans="1:7" ht="15" thickTop="1" x14ac:dyDescent="0.3"/>
    <row r="7" spans="1:7" ht="57.75" customHeight="1" x14ac:dyDescent="0.35">
      <c r="A7" s="1" t="s">
        <v>7</v>
      </c>
      <c r="B7" s="2" t="s">
        <v>8</v>
      </c>
      <c r="C7" s="3" t="s">
        <v>9</v>
      </c>
      <c r="D7" s="3" t="s">
        <v>13</v>
      </c>
      <c r="E7" s="3" t="s">
        <v>10</v>
      </c>
      <c r="F7" s="2" t="s">
        <v>11</v>
      </c>
      <c r="G7" s="3" t="s">
        <v>12</v>
      </c>
    </row>
    <row r="8" spans="1:7" x14ac:dyDescent="0.3">
      <c r="A8" s="6">
        <f>IF($C$3&gt;0,1,0)</f>
        <v>1</v>
      </c>
      <c r="B8" s="4">
        <f>IF(A8=0,0,DATE(YEAR($C$5),MONTH($C$5)+A8,16))</f>
        <v>45307</v>
      </c>
      <c r="C8" s="5">
        <f>C2</f>
        <v>1200</v>
      </c>
      <c r="D8" s="5">
        <f>IF(B8=0,0,$C$2/$C$3)</f>
        <v>100</v>
      </c>
      <c r="E8" s="5">
        <f>D8</f>
        <v>100</v>
      </c>
      <c r="F8" s="5">
        <f>(C8*$C$4)/12</f>
        <v>7.0000000000000009</v>
      </c>
      <c r="G8" s="5">
        <f>D8+F8</f>
        <v>107</v>
      </c>
    </row>
    <row r="9" spans="1:7" x14ac:dyDescent="0.3">
      <c r="A9" s="6">
        <f>IF(A8=$C$3,0,IF(A8=0,0,A8+1))</f>
        <v>2</v>
      </c>
      <c r="B9" s="4">
        <f>IF(A9=0,0,DATE(YEAR($C$5),MONTH($C$5)+A9,16))</f>
        <v>45338</v>
      </c>
      <c r="C9" s="5">
        <f>IF(B9=0,0,C8-D8)</f>
        <v>1100</v>
      </c>
      <c r="D9" s="5">
        <f t="shared" ref="D9:D19" si="0">IF(B9=0,0,$C$2/$C$3)</f>
        <v>100</v>
      </c>
      <c r="E9" s="5">
        <f>IF(D9=0,0,D9+E8)</f>
        <v>200</v>
      </c>
      <c r="F9" s="5">
        <f t="shared" ref="F9:F19" si="1">(C9*$C$4)/12</f>
        <v>6.4166666666666679</v>
      </c>
      <c r="G9" s="5">
        <f t="shared" ref="G9:G19" si="2">D9+F9</f>
        <v>106.41666666666667</v>
      </c>
    </row>
    <row r="10" spans="1:7" x14ac:dyDescent="0.3">
      <c r="A10" s="6">
        <f t="shared" ref="A10:A19" si="3">IF(A9=$C$3,0,IF(A9=0,0,A9+1))</f>
        <v>3</v>
      </c>
      <c r="B10" s="4">
        <f t="shared" ref="B10:B19" si="4">IF(A10=0,0,DATE(YEAR($C$5),MONTH($C$5)+A10,16))</f>
        <v>45367</v>
      </c>
      <c r="C10" s="5">
        <f t="shared" ref="C10:C19" si="5">IF(B10=0,0,C9-D9)</f>
        <v>1000</v>
      </c>
      <c r="D10" s="5">
        <f t="shared" si="0"/>
        <v>100</v>
      </c>
      <c r="E10" s="5">
        <f t="shared" ref="E10:E19" si="6">IF(D10=0,0,D10+E9)</f>
        <v>300</v>
      </c>
      <c r="F10" s="5">
        <f t="shared" si="1"/>
        <v>5.833333333333333</v>
      </c>
      <c r="G10" s="5">
        <f t="shared" si="2"/>
        <v>105.83333333333333</v>
      </c>
    </row>
    <row r="11" spans="1:7" x14ac:dyDescent="0.3">
      <c r="A11" s="6">
        <f t="shared" si="3"/>
        <v>4</v>
      </c>
      <c r="B11" s="4">
        <f t="shared" si="4"/>
        <v>45398</v>
      </c>
      <c r="C11" s="5">
        <f t="shared" si="5"/>
        <v>900</v>
      </c>
      <c r="D11" s="5">
        <f t="shared" si="0"/>
        <v>100</v>
      </c>
      <c r="E11" s="5">
        <f t="shared" si="6"/>
        <v>400</v>
      </c>
      <c r="F11" s="5">
        <f t="shared" si="1"/>
        <v>5.2500000000000009</v>
      </c>
      <c r="G11" s="5">
        <f t="shared" si="2"/>
        <v>105.25</v>
      </c>
    </row>
    <row r="12" spans="1:7" x14ac:dyDescent="0.3">
      <c r="A12" s="6">
        <f t="shared" si="3"/>
        <v>5</v>
      </c>
      <c r="B12" s="4">
        <f t="shared" si="4"/>
        <v>45428</v>
      </c>
      <c r="C12" s="5">
        <f t="shared" si="5"/>
        <v>800</v>
      </c>
      <c r="D12" s="5">
        <f t="shared" si="0"/>
        <v>100</v>
      </c>
      <c r="E12" s="5">
        <f t="shared" si="6"/>
        <v>500</v>
      </c>
      <c r="F12" s="5">
        <f t="shared" si="1"/>
        <v>4.666666666666667</v>
      </c>
      <c r="G12" s="5">
        <f t="shared" si="2"/>
        <v>104.66666666666667</v>
      </c>
    </row>
    <row r="13" spans="1:7" x14ac:dyDescent="0.3">
      <c r="A13" s="6">
        <f t="shared" si="3"/>
        <v>6</v>
      </c>
      <c r="B13" s="4">
        <f t="shared" si="4"/>
        <v>45459</v>
      </c>
      <c r="C13" s="5">
        <f t="shared" si="5"/>
        <v>700</v>
      </c>
      <c r="D13" s="5">
        <f t="shared" si="0"/>
        <v>100</v>
      </c>
      <c r="E13" s="5">
        <f t="shared" si="6"/>
        <v>600</v>
      </c>
      <c r="F13" s="5">
        <f t="shared" si="1"/>
        <v>4.0833333333333339</v>
      </c>
      <c r="G13" s="5">
        <f t="shared" si="2"/>
        <v>104.08333333333333</v>
      </c>
    </row>
    <row r="14" spans="1:7" x14ac:dyDescent="0.3">
      <c r="A14" s="6">
        <f t="shared" si="3"/>
        <v>7</v>
      </c>
      <c r="B14" s="4">
        <f t="shared" si="4"/>
        <v>45489</v>
      </c>
      <c r="C14" s="5">
        <f t="shared" si="5"/>
        <v>600</v>
      </c>
      <c r="D14" s="5">
        <f t="shared" si="0"/>
        <v>100</v>
      </c>
      <c r="E14" s="5">
        <f t="shared" si="6"/>
        <v>700</v>
      </c>
      <c r="F14" s="5">
        <f t="shared" si="1"/>
        <v>3.5000000000000004</v>
      </c>
      <c r="G14" s="5">
        <f t="shared" si="2"/>
        <v>103.5</v>
      </c>
    </row>
    <row r="15" spans="1:7" x14ac:dyDescent="0.3">
      <c r="A15" s="6">
        <f t="shared" si="3"/>
        <v>8</v>
      </c>
      <c r="B15" s="4">
        <f t="shared" si="4"/>
        <v>45520</v>
      </c>
      <c r="C15" s="5">
        <f t="shared" si="5"/>
        <v>500</v>
      </c>
      <c r="D15" s="5">
        <f t="shared" si="0"/>
        <v>100</v>
      </c>
      <c r="E15" s="5">
        <f t="shared" si="6"/>
        <v>800</v>
      </c>
      <c r="F15" s="5">
        <f t="shared" si="1"/>
        <v>2.9166666666666665</v>
      </c>
      <c r="G15" s="5">
        <f t="shared" si="2"/>
        <v>102.91666666666667</v>
      </c>
    </row>
    <row r="16" spans="1:7" x14ac:dyDescent="0.3">
      <c r="A16" s="6">
        <f t="shared" si="3"/>
        <v>9</v>
      </c>
      <c r="B16" s="4">
        <f t="shared" si="4"/>
        <v>45551</v>
      </c>
      <c r="C16" s="5">
        <f t="shared" si="5"/>
        <v>400</v>
      </c>
      <c r="D16" s="5">
        <f t="shared" si="0"/>
        <v>100</v>
      </c>
      <c r="E16" s="5">
        <f t="shared" si="6"/>
        <v>900</v>
      </c>
      <c r="F16" s="5">
        <f t="shared" si="1"/>
        <v>2.3333333333333335</v>
      </c>
      <c r="G16" s="5">
        <f t="shared" si="2"/>
        <v>102.33333333333333</v>
      </c>
    </row>
    <row r="17" spans="1:7" x14ac:dyDescent="0.3">
      <c r="A17" s="6">
        <f t="shared" si="3"/>
        <v>10</v>
      </c>
      <c r="B17" s="4">
        <f t="shared" si="4"/>
        <v>45581</v>
      </c>
      <c r="C17" s="5">
        <f t="shared" si="5"/>
        <v>300</v>
      </c>
      <c r="D17" s="5">
        <f t="shared" si="0"/>
        <v>100</v>
      </c>
      <c r="E17" s="5">
        <f t="shared" si="6"/>
        <v>1000</v>
      </c>
      <c r="F17" s="5">
        <f t="shared" si="1"/>
        <v>1.7500000000000002</v>
      </c>
      <c r="G17" s="5">
        <f t="shared" si="2"/>
        <v>101.75</v>
      </c>
    </row>
    <row r="18" spans="1:7" x14ac:dyDescent="0.3">
      <c r="A18" s="6">
        <f t="shared" si="3"/>
        <v>11</v>
      </c>
      <c r="B18" s="4">
        <f t="shared" si="4"/>
        <v>45612</v>
      </c>
      <c r="C18" s="5">
        <f t="shared" si="5"/>
        <v>200</v>
      </c>
      <c r="D18" s="5">
        <f t="shared" si="0"/>
        <v>100</v>
      </c>
      <c r="E18" s="5">
        <f t="shared" si="6"/>
        <v>1100</v>
      </c>
      <c r="F18" s="5">
        <f t="shared" si="1"/>
        <v>1.1666666666666667</v>
      </c>
      <c r="G18" s="5">
        <f t="shared" si="2"/>
        <v>101.16666666666667</v>
      </c>
    </row>
    <row r="19" spans="1:7" x14ac:dyDescent="0.3">
      <c r="A19" s="6">
        <f t="shared" si="3"/>
        <v>12</v>
      </c>
      <c r="B19" s="4">
        <f t="shared" si="4"/>
        <v>45642</v>
      </c>
      <c r="C19" s="5">
        <f t="shared" si="5"/>
        <v>100</v>
      </c>
      <c r="D19" s="5">
        <f t="shared" si="0"/>
        <v>100</v>
      </c>
      <c r="E19" s="5">
        <f t="shared" si="6"/>
        <v>1200</v>
      </c>
      <c r="F19" s="5">
        <f t="shared" si="1"/>
        <v>0.58333333333333337</v>
      </c>
      <c r="G19" s="5">
        <f t="shared" si="2"/>
        <v>100.58333333333333</v>
      </c>
    </row>
  </sheetData>
  <sheetProtection selectLockedCells="1"/>
  <mergeCells count="7">
    <mergeCell ref="A4:B4"/>
    <mergeCell ref="A5:B5"/>
    <mergeCell ref="E1:F1"/>
    <mergeCell ref="E2:F2"/>
    <mergeCell ref="A1:B1"/>
    <mergeCell ref="A2:B2"/>
    <mergeCell ref="A3:B3"/>
  </mergeCells>
  <dataValidations count="3">
    <dataValidation type="whole" allowBlank="1" showInputMessage="1" showErrorMessage="1" error="taux compris entre 2 et 12" sqref="C3" xr:uid="{00000000-0002-0000-0000-000000000000}">
      <formula1>2</formula1>
      <formula2>12</formula2>
    </dataValidation>
    <dataValidation type="decimal" allowBlank="1" showInputMessage="1" showErrorMessage="1" error="taux entre 4 et 10" sqref="C4" xr:uid="{00000000-0002-0000-0000-000001000000}">
      <formula1>0.04</formula1>
      <formula2>0.1</formula2>
    </dataValidation>
    <dataValidation type="date" operator="greaterThan" allowBlank="1" showInputMessage="1" showErrorMessage="1" error="la date saisie doit etre superiuere a la date d'aujourd'hiu" sqref="C5" xr:uid="{00000000-0002-0000-0000-000002000000}">
      <formula1>TODAY()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_27.12.2023</vt:lpstr>
      <vt:lpstr>date_de_mise_à_disposition</vt:lpstr>
      <vt:lpstr>montant_de_l_achat</vt:lpstr>
      <vt:lpstr>montant_du_crédit</vt:lpstr>
      <vt:lpstr>nombre_de_mensualités</vt:lpstr>
      <vt:lpstr>taux_annuel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inventar 2020</dc:creator>
  <cp:lastModifiedBy>inventar 2020</cp:lastModifiedBy>
  <dcterms:created xsi:type="dcterms:W3CDTF">2023-03-27T06:28:15Z</dcterms:created>
  <dcterms:modified xsi:type="dcterms:W3CDTF">2023-04-25T20:10:36Z</dcterms:modified>
</cp:coreProperties>
</file>